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330" yWindow="90" windowWidth="27765" windowHeight="11100"/>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AI10" i="4" s="1"/>
  <c r="S6" i="5"/>
  <c r="AY8" i="4" s="1"/>
  <c r="R6" i="5"/>
  <c r="Q6" i="5"/>
  <c r="AI8" i="4" s="1"/>
  <c r="P6" i="5"/>
  <c r="O6" i="5"/>
  <c r="N6" i="5"/>
  <c r="M6" i="5"/>
  <c r="L6" i="5"/>
  <c r="Z8" i="4" s="1"/>
  <c r="K6" i="5"/>
  <c r="R8" i="4" s="1"/>
  <c r="J6" i="5"/>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Z10" i="4"/>
  <c r="R10" i="4"/>
  <c r="J10" i="4"/>
  <c r="B10" i="4"/>
  <c r="AQ8" i="4"/>
  <c r="J8" i="4"/>
  <c r="B8"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<sst xmlns="http://schemas.openxmlformats.org/spreadsheetml/2006/main" count="218" uniqueCount="108">
  <si>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</si>
  <si>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</si>
  <si>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</si>
  <si>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</si>
  <si>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</si>
  <si>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</si>
  <si>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</si>
  <si>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</si>
  <si>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</si>
  <si>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</si>
  <si>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</si>
  <si>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</si>
  <si>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</si>
  <si>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</si>
  <si>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</si>
  <si>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</si>
  <si>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</si>
  <si>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</si>
  <si>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</si>
  <si>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</si>
  <si>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</si>
  <si>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</si>
  <si>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</si>
  <si>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</si>
  <si>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</si>
  <si>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</si>
  <si>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</si>
  <si>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</si>
  <si>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</si>
  <si>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</si>
  <si>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</si>
  <si>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</si>
  <si>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</si>
  <si>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</si>
  <si>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</si>
  <si>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</si>
  <si>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</si>
  <si>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</si>
  <si>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</si>
  <si>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</si>
  <si>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</si>
  <si>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</si>
  <si>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</si>
  <si>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</si>
  <si>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</si>
  <si>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</si>
  <si>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</si>
  <si>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</si>
  <si>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</si>
  <si>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</si>
  <si>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</si>
  <si>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</si>
  <si>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</si>
  <si>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</si>
  <si>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</si>
  <si>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</si>
  <si>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</si>
  <si>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</si>
  <si>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</si>
  <si>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</si>
  <si>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</si>
  <si>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</si>
  <si>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</si>
  <si>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</si>
  <si>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</si>
  <si>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</si>
  <si>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</si>
  <si>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</si>
  <si>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</si>
  <si>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</si>
  <si>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</si>
  <si>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</si>
  <si>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</si>
  <si>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</si>
  <si>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</si>
  <si>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</si>
  <si>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</si>
  <si>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</si>
  <si>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</si>
  <si>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</si>
  <si>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</si>
  <si>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</si>
  <si>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</si>
  <si>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</si>
  <si>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</si>
  <si>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</si>
  <si>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</si>
  <si>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</si>
  <si>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</si>
  <si>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</si>
  <si>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</si>
  <si>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</si>
  <si>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</si>
  <si>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鹿角市</t>
  </si>
  <si>
    <t>法非適用</t>
  </si>
  <si>
    <t>水道事業</t>
  </si>
  <si>
    <t>簡易水道事業</t>
  </si>
  <si>
    <t>D4</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</si>
  <si>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</si>
  <si>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</si>
  <si>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</si>
  <si>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</si>
  <si>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</si>
  <si>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</si>
  <si>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</si>
  <si>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簡易水道事業は給水人口535人と比較的少ない人口規模の事業であり、上水道事業同様に人口減少に伴う給水人口の減少により、水道料金の減少が懸念されています。そのため、①収益的収支比率は平成27年度に一時的な水道使用量増加による料金収入増のため増加していますが、適正数値の100％を下回っています。投資に対する財源も企業債に依存しており、平成25年度より進めている簡易水道事業を上水道事業に統合する整備工事などにより、④企業債残高対給水収益比率も増加し、企業債償還金も増加してきています。
　水道1㎥あたりの⑥給水原価は維持管理費の抑制により、類似団体平均よりも低い状況にありますが、給水費用がどの程度水道料金で賄えているかを表す⑤料金回収率についても、100％を切っており、水道料金だけでは水道を供給する費用を賄い切れない状況が続いています。
　⑧有収率については平成27年度の使用量増加により平均値を上回りましたが、毎年減少傾向にあり、施設の稼働が収益に反映できていない状況です。
　平成29年度より、これまで簡易水道事業として経営してきた湯瀬・水沢・後生掛地区は、平成29年度より上水道事業として経営が始まります。統合により、上水道事業の経営悪化につながらないよう、簡易水道事業区域のコスト削減や、適切な投資を見極める必要があります。</t>
    <rPh sb="1" eb="3">
      <t>カンイ</t>
    </rPh>
    <rPh sb="3" eb="5">
      <t>スイドウ</t>
    </rPh>
    <rPh sb="5" eb="7">
      <t>ジギョウ</t>
    </rPh>
    <rPh sb="8" eb="10">
      <t>キュウスイ</t>
    </rPh>
    <rPh sb="10" eb="12">
      <t>ジンコウ</t>
    </rPh>
    <rPh sb="15" eb="16">
      <t>ニン</t>
    </rPh>
    <rPh sb="17" eb="20">
      <t>ヒカクテキ</t>
    </rPh>
    <rPh sb="20" eb="21">
      <t>スク</t>
    </rPh>
    <rPh sb="23" eb="25">
      <t>ジンコウ</t>
    </rPh>
    <rPh sb="25" eb="27">
      <t>キボ</t>
    </rPh>
    <rPh sb="28" eb="30">
      <t>ジギョウ</t>
    </rPh>
    <rPh sb="34" eb="37">
      <t>ジョウスイドウ</t>
    </rPh>
    <rPh sb="37" eb="39">
      <t>ジギョウ</t>
    </rPh>
    <rPh sb="39" eb="41">
      <t>ドウヨウ</t>
    </rPh>
    <rPh sb="42" eb="44">
      <t>ジンコウ</t>
    </rPh>
    <rPh sb="44" eb="46">
      <t>ゲンショウ</t>
    </rPh>
    <rPh sb="47" eb="48">
      <t>トモナ</t>
    </rPh>
    <rPh sb="49" eb="51">
      <t>キュウスイ</t>
    </rPh>
    <rPh sb="51" eb="53">
      <t>ジンコウ</t>
    </rPh>
    <rPh sb="54" eb="56">
      <t>ゲンショウ</t>
    </rPh>
    <rPh sb="60" eb="62">
      <t>スイドウ</t>
    </rPh>
    <rPh sb="62" eb="64">
      <t>リョウキン</t>
    </rPh>
    <rPh sb="65" eb="67">
      <t>ゲンショウ</t>
    </rPh>
    <rPh sb="68" eb="70">
      <t>ケネン</t>
    </rPh>
    <rPh sb="83" eb="86">
      <t>シュウエキテキ</t>
    </rPh>
    <rPh sb="86" eb="88">
      <t>シュウシ</t>
    </rPh>
    <rPh sb="88" eb="90">
      <t>ヒリツ</t>
    </rPh>
    <rPh sb="91" eb="93">
      <t>ヘイセイ</t>
    </rPh>
    <rPh sb="95" eb="97">
      <t>ネンド</t>
    </rPh>
    <rPh sb="98" eb="101">
      <t>イチジテキ</t>
    </rPh>
    <rPh sb="102" eb="104">
      <t>スイドウ</t>
    </rPh>
    <rPh sb="147" eb="149">
      <t>トウシ</t>
    </rPh>
    <rPh sb="150" eb="151">
      <t>タイ</t>
    </rPh>
    <rPh sb="153" eb="155">
      <t>ザイゲン</t>
    </rPh>
    <rPh sb="156" eb="158">
      <t>キギョウ</t>
    </rPh>
    <rPh sb="158" eb="159">
      <t>サイ</t>
    </rPh>
    <rPh sb="160" eb="162">
      <t>イゾン</t>
    </rPh>
    <rPh sb="167" eb="169">
      <t>ヘイセイ</t>
    </rPh>
    <rPh sb="171" eb="173">
      <t>ネンド</t>
    </rPh>
    <rPh sb="175" eb="176">
      <t>スス</t>
    </rPh>
    <rPh sb="180" eb="182">
      <t>カンイ</t>
    </rPh>
    <rPh sb="182" eb="184">
      <t>スイドウ</t>
    </rPh>
    <rPh sb="184" eb="186">
      <t>ジギョウ</t>
    </rPh>
    <rPh sb="187" eb="190">
      <t>ジョウスイドウ</t>
    </rPh>
    <rPh sb="190" eb="192">
      <t>ジギョウ</t>
    </rPh>
    <rPh sb="193" eb="195">
      <t>トウゴウ</t>
    </rPh>
    <rPh sb="197" eb="199">
      <t>セイビ</t>
    </rPh>
    <rPh sb="199" eb="201">
      <t>コウジ</t>
    </rPh>
    <rPh sb="208" eb="210">
      <t>キギョウ</t>
    </rPh>
    <rPh sb="210" eb="211">
      <t>サイ</t>
    </rPh>
    <rPh sb="211" eb="213">
      <t>ザンダカ</t>
    </rPh>
    <rPh sb="213" eb="214">
      <t>タイ</t>
    </rPh>
    <rPh sb="214" eb="216">
      <t>キュウスイ</t>
    </rPh>
    <rPh sb="216" eb="218">
      <t>シュウエキ</t>
    </rPh>
    <rPh sb="218" eb="220">
      <t>ヒリツ</t>
    </rPh>
    <rPh sb="221" eb="223">
      <t>ゾウカ</t>
    </rPh>
    <rPh sb="225" eb="227">
      <t>キギョウ</t>
    </rPh>
    <rPh sb="227" eb="228">
      <t>サイ</t>
    </rPh>
    <rPh sb="228" eb="230">
      <t>ショウカン</t>
    </rPh>
    <rPh sb="230" eb="231">
      <t>キン</t>
    </rPh>
    <rPh sb="232" eb="234">
      <t>ゾウカ</t>
    </rPh>
    <rPh sb="290" eb="292">
      <t>キュウスイ</t>
    </rPh>
    <rPh sb="360" eb="362">
      <t>ジョウキョウ</t>
    </rPh>
    <rPh sb="363" eb="364">
      <t>ツヅ</t>
    </rPh>
    <rPh sb="373" eb="375">
      <t>ユウシュウ</t>
    </rPh>
    <rPh sb="375" eb="376">
      <t>リツ</t>
    </rPh>
    <rPh sb="381" eb="383">
      <t>ヘイセイ</t>
    </rPh>
    <rPh sb="385" eb="387">
      <t>ネンド</t>
    </rPh>
    <rPh sb="388" eb="390">
      <t>シヨウ</t>
    </rPh>
    <rPh sb="390" eb="391">
      <t>リョウ</t>
    </rPh>
    <rPh sb="391" eb="393">
      <t>ゾウカ</t>
    </rPh>
    <rPh sb="396" eb="398">
      <t>ヘイキン</t>
    </rPh>
    <rPh sb="398" eb="399">
      <t>チ</t>
    </rPh>
    <rPh sb="400" eb="402">
      <t>ウワマワ</t>
    </rPh>
    <rPh sb="408" eb="410">
      <t>マイトシ</t>
    </rPh>
    <rPh sb="410" eb="412">
      <t>ゲンショウ</t>
    </rPh>
    <rPh sb="412" eb="414">
      <t>ケイコウ</t>
    </rPh>
    <rPh sb="418" eb="420">
      <t>シセツ</t>
    </rPh>
    <rPh sb="421" eb="423">
      <t>カドウ</t>
    </rPh>
    <rPh sb="424" eb="426">
      <t>シュウエキ</t>
    </rPh>
    <rPh sb="427" eb="429">
      <t>ハンエイ</t>
    </rPh>
    <rPh sb="435" eb="437">
      <t>ジョウキョウ</t>
    </rPh>
    <rPh sb="442" eb="444">
      <t>ヘイセイ</t>
    </rPh>
    <rPh sb="446" eb="448">
      <t>ネンド</t>
    </rPh>
    <rPh sb="455" eb="457">
      <t>カンイ</t>
    </rPh>
    <rPh sb="457" eb="459">
      <t>スイドウ</t>
    </rPh>
    <rPh sb="459" eb="461">
      <t>ジギョウ</t>
    </rPh>
    <rPh sb="464" eb="466">
      <t>ケイエイ</t>
    </rPh>
    <rPh sb="470" eb="472">
      <t>ユゼ</t>
    </rPh>
    <rPh sb="473" eb="475">
      <t>ミズサワ</t>
    </rPh>
    <rPh sb="476" eb="479">
      <t>ゴショガケ</t>
    </rPh>
    <rPh sb="479" eb="481">
      <t>チク</t>
    </rPh>
    <rPh sb="483" eb="485">
      <t>ヘイセイ</t>
    </rPh>
    <rPh sb="487" eb="489">
      <t>ネンド</t>
    </rPh>
    <rPh sb="491" eb="494">
      <t>ジョウスイドウ</t>
    </rPh>
    <rPh sb="494" eb="496">
      <t>ジギョウ</t>
    </rPh>
    <rPh sb="499" eb="501">
      <t>ケイエイ</t>
    </rPh>
    <rPh sb="502" eb="503">
      <t>ハジ</t>
    </rPh>
    <rPh sb="508" eb="510">
      <t>トウゴウ</t>
    </rPh>
    <rPh sb="514" eb="517">
      <t>ジョウスイドウ</t>
    </rPh>
    <rPh sb="517" eb="519">
      <t>ジギョウ</t>
    </rPh>
    <rPh sb="520" eb="522">
      <t>ケイエイ</t>
    </rPh>
    <rPh sb="522" eb="524">
      <t>アッカ</t>
    </rPh>
    <rPh sb="534" eb="536">
      <t>カンイ</t>
    </rPh>
    <rPh sb="536" eb="538">
      <t>スイドウ</t>
    </rPh>
    <rPh sb="538" eb="540">
      <t>ジギョウ</t>
    </rPh>
    <rPh sb="540" eb="542">
      <t>クイキ</t>
    </rPh>
    <rPh sb="546" eb="548">
      <t>サクゲン</t>
    </rPh>
    <rPh sb="550" eb="552">
      <t>テキセツ</t>
    </rPh>
    <rPh sb="553" eb="555">
      <t>トウシ</t>
    </rPh>
    <rPh sb="556" eb="558">
      <t>ミキワ</t>
    </rPh>
    <rPh sb="560" eb="562">
      <t>ヒツヨウ</t>
    </rPh>
    <phoneticPr fontId="4"/>
  </si>
  <si>
    <t>　耐用年数を迎えた後生掛簡易水道の配水管更新工事を、平成27年度に実施しています。今後、耐用年数を迎えた配水管等の更新や、施設の機器類の更新への対応が必要となります。
　更新時期が単年度に集中しないよう、優先順位を見極めながら、過剰な投資の抑制にむけた取り組みが必要と考えます。</t>
    <rPh sb="1" eb="3">
      <t>タイヨウ</t>
    </rPh>
    <rPh sb="3" eb="5">
      <t>ネンスウ</t>
    </rPh>
    <rPh sb="6" eb="7">
      <t>ムカ</t>
    </rPh>
    <rPh sb="9" eb="12">
      <t>ゴショガケ</t>
    </rPh>
    <rPh sb="12" eb="14">
      <t>カンイ</t>
    </rPh>
    <rPh sb="14" eb="16">
      <t>スイドウ</t>
    </rPh>
    <rPh sb="17" eb="20">
      <t>ハイスイカン</t>
    </rPh>
    <rPh sb="20" eb="22">
      <t>コウシン</t>
    </rPh>
    <rPh sb="22" eb="24">
      <t>コウジ</t>
    </rPh>
    <rPh sb="26" eb="28">
      <t>ヘイセイ</t>
    </rPh>
    <rPh sb="30" eb="32">
      <t>ネンド</t>
    </rPh>
    <rPh sb="33" eb="35">
      <t>ジッシ</t>
    </rPh>
    <rPh sb="41" eb="43">
      <t>コンゴ</t>
    </rPh>
    <rPh sb="44" eb="46">
      <t>タイヨウ</t>
    </rPh>
    <rPh sb="46" eb="48">
      <t>ネンスウ</t>
    </rPh>
    <rPh sb="49" eb="50">
      <t>ムカ</t>
    </rPh>
    <rPh sb="52" eb="55">
      <t>ハイスイカン</t>
    </rPh>
    <rPh sb="55" eb="56">
      <t>トウ</t>
    </rPh>
    <rPh sb="57" eb="59">
      <t>コウシン</t>
    </rPh>
    <rPh sb="61" eb="63">
      <t>シセツ</t>
    </rPh>
    <rPh sb="64" eb="66">
      <t>キキ</t>
    </rPh>
    <rPh sb="66" eb="67">
      <t>ルイ</t>
    </rPh>
    <rPh sb="68" eb="70">
      <t>コウシン</t>
    </rPh>
    <rPh sb="72" eb="74">
      <t>タイオウ</t>
    </rPh>
    <rPh sb="75" eb="77">
      <t>ヒツヨウ</t>
    </rPh>
    <rPh sb="85" eb="87">
      <t>コウシン</t>
    </rPh>
    <rPh sb="87" eb="89">
      <t>ジキ</t>
    </rPh>
    <rPh sb="90" eb="93">
      <t>タンネンド</t>
    </rPh>
    <rPh sb="94" eb="96">
      <t>シュウチュウ</t>
    </rPh>
    <rPh sb="102" eb="104">
      <t>ユウセン</t>
    </rPh>
    <rPh sb="104" eb="106">
      <t>ジュンイ</t>
    </rPh>
    <rPh sb="107" eb="109">
      <t>ミキワ</t>
    </rPh>
    <rPh sb="114" eb="116">
      <t>カジョウ</t>
    </rPh>
    <rPh sb="117" eb="119">
      <t>トウシ</t>
    </rPh>
    <rPh sb="120" eb="122">
      <t>ヨクセイ</t>
    </rPh>
    <rPh sb="126" eb="127">
      <t>ト</t>
    </rPh>
    <rPh sb="128" eb="129">
      <t>ク</t>
    </rPh>
    <rPh sb="131" eb="133">
      <t>ヒツヨウ</t>
    </rPh>
    <rPh sb="134" eb="135">
      <t>カンガ</t>
    </rPh>
    <phoneticPr fontId="4"/>
  </si>
  <si>
    <t xml:space="preserve">　給水人口の減少による料金収入の減少や節水型機器の普及により、今後給水収益の増加は見込めない一方、施設などの維持管理費や、耐用年数を迎えた機器類や配水管の更新などに対応しなければならない厳しい経営環境にあります。
　平成29年度には上水道事業に統合となることから、安定した経営が見込まれますが、上水道事業会計を圧迫しないようコスト削減に取り組むほか、計画的な更新を進めるように努めます。
</t>
    <rPh sb="11" eb="13">
      <t>リョウキン</t>
    </rPh>
    <rPh sb="13" eb="15">
      <t>シュウニュウ</t>
    </rPh>
    <rPh sb="16" eb="18">
      <t>ゲンショウ</t>
    </rPh>
    <rPh sb="21" eb="22">
      <t>ガタ</t>
    </rPh>
    <rPh sb="22" eb="24">
      <t>キキ</t>
    </rPh>
    <rPh sb="25" eb="27">
      <t>フキュウ</t>
    </rPh>
    <rPh sb="31" eb="33">
      <t>コンゴ</t>
    </rPh>
    <rPh sb="46" eb="48">
      <t>イッポウ</t>
    </rPh>
    <rPh sb="49" eb="51">
      <t>シセツ</t>
    </rPh>
    <rPh sb="54" eb="56">
      <t>イジ</t>
    </rPh>
    <rPh sb="56" eb="58">
      <t>カンリ</t>
    </rPh>
    <rPh sb="58" eb="59">
      <t>ヒ</t>
    </rPh>
    <rPh sb="61" eb="63">
      <t>タイヨウ</t>
    </rPh>
    <rPh sb="63" eb="65">
      <t>ネンスウ</t>
    </rPh>
    <rPh sb="66" eb="67">
      <t>ムカ</t>
    </rPh>
    <rPh sb="69" eb="71">
      <t>キキ</t>
    </rPh>
    <rPh sb="71" eb="72">
      <t>ルイ</t>
    </rPh>
    <rPh sb="73" eb="76">
      <t>ハイスイカン</t>
    </rPh>
    <rPh sb="77" eb="79">
      <t>コウシン</t>
    </rPh>
    <rPh sb="82" eb="84">
      <t>タイオウ</t>
    </rPh>
    <rPh sb="93" eb="94">
      <t>キビ</t>
    </rPh>
    <rPh sb="96" eb="98">
      <t>ケイエイ</t>
    </rPh>
    <rPh sb="98" eb="100">
      <t>カンキョウ</t>
    </rPh>
    <rPh sb="108" eb="110">
      <t>ヘイセイ</t>
    </rPh>
    <rPh sb="112" eb="114">
      <t>ネンド</t>
    </rPh>
    <rPh sb="116" eb="119">
      <t>ジョウスイドウ</t>
    </rPh>
    <rPh sb="119" eb="121">
      <t>ジギョウ</t>
    </rPh>
    <rPh sb="122" eb="124">
      <t>トウゴウ</t>
    </rPh>
    <rPh sb="132" eb="134">
      <t>アンテイ</t>
    </rPh>
    <rPh sb="136" eb="138">
      <t>ケイエイ</t>
    </rPh>
    <rPh sb="139" eb="141">
      <t>ミコ</t>
    </rPh>
    <rPh sb="147" eb="150">
      <t>ジョウスイドウ</t>
    </rPh>
    <rPh sb="150" eb="152">
      <t>ジギョウ</t>
    </rPh>
    <rPh sb="152" eb="154">
      <t>カイケイ</t>
    </rPh>
    <rPh sb="155" eb="157">
      <t>アッパク</t>
    </rPh>
    <rPh sb="165" eb="167">
      <t>サクゲン</t>
    </rPh>
    <rPh sb="168" eb="169">
      <t>ト</t>
    </rPh>
    <rPh sb="170" eb="171">
      <t>ク</t>
    </rPh>
    <rPh sb="175" eb="177">
      <t>ケイカク</t>
    </rPh>
    <rPh sb="177" eb="178">
      <t>テキ</t>
    </rPh>
    <rPh sb="179" eb="181">
      <t>コウシン</t>
    </rPh>
    <rPh sb="182" eb="183">
      <t>スス</t>
    </rPh>
    <rPh sb="188" eb="189">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</si>
</sst>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c:v>
                </c:pt>
                <c:pt idx="1">
                  <c:v>0</c:v>
                </c:pt>
                <c:pt idx="2">
                  <c:v>0</c:v>
                </c:pt>
                <c:pt idx="3">
                  <c:v>0</c:v>
                </c:pt>
                <c:pt idx="4" formatCode="#,##0.00;&quot;△&quot;#,##0.00;&quot;-&quot;">
                  <c:v>0.65</c:v>
                </c:pt>
              </c:numCache>
            </c:numRef>
          </c:val>
        </c:ser>
        <c:dLbls>
          <c:showLegendKey val="0"/>
          <c:showVal val="0"/>
          <c:showCatName val="0"/>
          <c:showSerName val="0"/>
          <c:showPercent val="0"/>
          <c:showBubbleSize val="0"/>
        </c:dLbls>
        <c:gapWidth val="150"/>
        <c:axId val="51583232"/>
        <c:axId val="100283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0.61</c:v>
                </c:pt>
                <c:pt idx="1">
                  <c:v>0.37</c:v>
                </c:pt>
                <c:pt idx="2">
                  <c:v>0.7</c:v>
                </c:pt>
                <c:pt idx="3">
                  <c:v>0.91</c:v>
                </c:pt>
                <c:pt idx="4">
                  <c:v>1.26</c:v>
                </c:pt>
              </c:numCache>
            </c:numRef>
          </c:val>
          <c:smooth val="0"/>
        </c:ser>
        <c:dLbls>
          <c:showLegendKey val="0"/>
          <c:showVal val="0"/>
          <c:showCatName val="0"/>
          <c:showSerName val="0"/>
          <c:showPercent val="0"/>
          <c:showBubbleSize val="0"/>
        </c:dLbls>
        <c:marker val="1"/>
        <c:smooth val="0"/>
        <c:axId val="51583232"/>
        <c:axId val="100283136"/>
      </c:lineChart>
      <c:dateAx>
        <c:axId val="51583232"/>
        <c:scaling>
          <c:orientation val="minMax"/>
        </c:scaling>
        <c:delete val="1"/>
        <c:axPos val="b"/>
        <c:numFmt formatCode="ge" sourceLinked="1"/>
        <c:majorTickMark val="none"/>
        <c:minorTickMark val="none"/>
        <c:tickLblPos val="none"/>
        <c:crossAx val="100283136"/>
        <c:crosses val="autoZero"/>
        <c:auto val="1"/>
        <c:lblOffset val="100"/>
        <c:baseTimeUnit val="years"/>
      </c:dateAx>
      <c:valAx>
        <c:axId val="100283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583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44.16</c:v>
                </c:pt>
                <c:pt idx="1">
                  <c:v>42.7</c:v>
                </c:pt>
                <c:pt idx="2">
                  <c:v>41.3</c:v>
                </c:pt>
                <c:pt idx="3">
                  <c:v>44.55</c:v>
                </c:pt>
                <c:pt idx="4">
                  <c:v>48.62</c:v>
                </c:pt>
              </c:numCache>
            </c:numRef>
          </c:val>
        </c:ser>
        <c:dLbls>
          <c:showLegendKey val="0"/>
          <c:showVal val="0"/>
          <c:showCatName val="0"/>
          <c:showSerName val="0"/>
          <c:showPercent val="0"/>
          <c:showBubbleSize val="0"/>
        </c:dLbls>
        <c:gapWidth val="150"/>
        <c:axId val="109573632"/>
        <c:axId val="10957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50.66</c:v>
                </c:pt>
                <c:pt idx="1">
                  <c:v>51.11</c:v>
                </c:pt>
                <c:pt idx="2">
                  <c:v>50.49</c:v>
                </c:pt>
                <c:pt idx="3">
                  <c:v>48.36</c:v>
                </c:pt>
                <c:pt idx="4">
                  <c:v>48.7</c:v>
                </c:pt>
              </c:numCache>
            </c:numRef>
          </c:val>
          <c:smooth val="0"/>
        </c:ser>
        <c:dLbls>
          <c:showLegendKey val="0"/>
          <c:showVal val="0"/>
          <c:showCatName val="0"/>
          <c:showSerName val="0"/>
          <c:showPercent val="0"/>
          <c:showBubbleSize val="0"/>
        </c:dLbls>
        <c:marker val="1"/>
        <c:smooth val="0"/>
        <c:axId val="109573632"/>
        <c:axId val="109575552"/>
      </c:lineChart>
      <c:dateAx>
        <c:axId val="109573632"/>
        <c:scaling>
          <c:orientation val="minMax"/>
        </c:scaling>
        <c:delete val="1"/>
        <c:axPos val="b"/>
        <c:numFmt formatCode="ge" sourceLinked="1"/>
        <c:majorTickMark val="none"/>
        <c:minorTickMark val="none"/>
        <c:tickLblPos val="none"/>
        <c:crossAx val="109575552"/>
        <c:crosses val="autoZero"/>
        <c:auto val="1"/>
        <c:lblOffset val="100"/>
        <c:baseTimeUnit val="years"/>
      </c:dateAx>
      <c:valAx>
        <c:axId val="10957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57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74.53</c:v>
                </c:pt>
                <c:pt idx="1">
                  <c:v>78.05</c:v>
                </c:pt>
                <c:pt idx="2">
                  <c:v>68.28</c:v>
                </c:pt>
                <c:pt idx="3">
                  <c:v>68.02</c:v>
                </c:pt>
                <c:pt idx="4">
                  <c:v>76.14</c:v>
                </c:pt>
              </c:numCache>
            </c:numRef>
          </c:val>
        </c:ser>
        <c:dLbls>
          <c:showLegendKey val="0"/>
          <c:showVal val="0"/>
          <c:showCatName val="0"/>
          <c:showSerName val="0"/>
          <c:showPercent val="0"/>
          <c:showBubbleSize val="0"/>
        </c:dLbls>
        <c:gapWidth val="150"/>
        <c:axId val="114373760"/>
        <c:axId val="114375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74.13</c:v>
                </c:pt>
                <c:pt idx="1">
                  <c:v>74.16</c:v>
                </c:pt>
                <c:pt idx="2">
                  <c:v>74.209999999999994</c:v>
                </c:pt>
                <c:pt idx="3">
                  <c:v>75.239999999999995</c:v>
                </c:pt>
                <c:pt idx="4">
                  <c:v>74.959999999999994</c:v>
                </c:pt>
              </c:numCache>
            </c:numRef>
          </c:val>
          <c:smooth val="0"/>
        </c:ser>
        <c:dLbls>
          <c:showLegendKey val="0"/>
          <c:showVal val="0"/>
          <c:showCatName val="0"/>
          <c:showSerName val="0"/>
          <c:showPercent val="0"/>
          <c:showBubbleSize val="0"/>
        </c:dLbls>
        <c:marker val="1"/>
        <c:smooth val="0"/>
        <c:axId val="114373760"/>
        <c:axId val="114375680"/>
      </c:lineChart>
      <c:dateAx>
        <c:axId val="114373760"/>
        <c:scaling>
          <c:orientation val="minMax"/>
        </c:scaling>
        <c:delete val="1"/>
        <c:axPos val="b"/>
        <c:numFmt formatCode="ge" sourceLinked="1"/>
        <c:majorTickMark val="none"/>
        <c:minorTickMark val="none"/>
        <c:tickLblPos val="none"/>
        <c:crossAx val="114375680"/>
        <c:crosses val="autoZero"/>
        <c:auto val="1"/>
        <c:lblOffset val="100"/>
        <c:baseTimeUnit val="years"/>
      </c:dateAx>
      <c:valAx>
        <c:axId val="11437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37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53.72</c:v>
                </c:pt>
                <c:pt idx="1">
                  <c:v>82.92</c:v>
                </c:pt>
                <c:pt idx="2">
                  <c:v>72.03</c:v>
                </c:pt>
                <c:pt idx="3">
                  <c:v>71.94</c:v>
                </c:pt>
                <c:pt idx="4">
                  <c:v>84.62</c:v>
                </c:pt>
              </c:numCache>
            </c:numRef>
          </c:val>
        </c:ser>
        <c:dLbls>
          <c:showLegendKey val="0"/>
          <c:showVal val="0"/>
          <c:showCatName val="0"/>
          <c:showSerName val="0"/>
          <c:showPercent val="0"/>
          <c:showBubbleSize val="0"/>
        </c:dLbls>
        <c:gapWidth val="150"/>
        <c:axId val="249582336"/>
        <c:axId val="249584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68.61</c:v>
                </c:pt>
                <c:pt idx="1">
                  <c:v>70.760000000000005</c:v>
                </c:pt>
                <c:pt idx="2">
                  <c:v>71.66</c:v>
                </c:pt>
                <c:pt idx="3">
                  <c:v>73.06</c:v>
                </c:pt>
                <c:pt idx="4">
                  <c:v>72.03</c:v>
                </c:pt>
              </c:numCache>
            </c:numRef>
          </c:val>
          <c:smooth val="0"/>
        </c:ser>
        <c:dLbls>
          <c:showLegendKey val="0"/>
          <c:showVal val="0"/>
          <c:showCatName val="0"/>
          <c:showSerName val="0"/>
          <c:showPercent val="0"/>
          <c:showBubbleSize val="0"/>
        </c:dLbls>
        <c:marker val="1"/>
        <c:smooth val="0"/>
        <c:axId val="249582336"/>
        <c:axId val="249584256"/>
      </c:lineChart>
      <c:dateAx>
        <c:axId val="249582336"/>
        <c:scaling>
          <c:orientation val="minMax"/>
        </c:scaling>
        <c:delete val="1"/>
        <c:axPos val="b"/>
        <c:numFmt formatCode="ge" sourceLinked="1"/>
        <c:majorTickMark val="none"/>
        <c:minorTickMark val="none"/>
        <c:tickLblPos val="none"/>
        <c:crossAx val="249584256"/>
        <c:crosses val="autoZero"/>
        <c:auto val="1"/>
        <c:lblOffset val="100"/>
        <c:baseTimeUnit val="years"/>
      </c:dateAx>
      <c:valAx>
        <c:axId val="249584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958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63892352"/>
        <c:axId val="267683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63892352"/>
        <c:axId val="267683712"/>
      </c:lineChart>
      <c:dateAx>
        <c:axId val="263892352"/>
        <c:scaling>
          <c:orientation val="minMax"/>
        </c:scaling>
        <c:delete val="1"/>
        <c:axPos val="b"/>
        <c:numFmt formatCode="ge" sourceLinked="1"/>
        <c:majorTickMark val="none"/>
        <c:minorTickMark val="none"/>
        <c:tickLblPos val="none"/>
        <c:crossAx val="267683712"/>
        <c:crosses val="autoZero"/>
        <c:auto val="1"/>
        <c:lblOffset val="100"/>
        <c:baseTimeUnit val="years"/>
      </c:dateAx>
      <c:valAx>
        <c:axId val="26768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389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218432"/>
        <c:axId val="105220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218432"/>
        <c:axId val="105220352"/>
      </c:lineChart>
      <c:dateAx>
        <c:axId val="105218432"/>
        <c:scaling>
          <c:orientation val="minMax"/>
        </c:scaling>
        <c:delete val="1"/>
        <c:axPos val="b"/>
        <c:numFmt formatCode="ge" sourceLinked="1"/>
        <c:majorTickMark val="none"/>
        <c:minorTickMark val="none"/>
        <c:tickLblPos val="none"/>
        <c:crossAx val="105220352"/>
        <c:crosses val="autoZero"/>
        <c:auto val="1"/>
        <c:lblOffset val="100"/>
        <c:baseTimeUnit val="years"/>
      </c:dateAx>
      <c:valAx>
        <c:axId val="10522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218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234432"/>
        <c:axId val="105236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234432"/>
        <c:axId val="105236352"/>
      </c:lineChart>
      <c:dateAx>
        <c:axId val="105234432"/>
        <c:scaling>
          <c:orientation val="minMax"/>
        </c:scaling>
        <c:delete val="1"/>
        <c:axPos val="b"/>
        <c:numFmt formatCode="ge" sourceLinked="1"/>
        <c:majorTickMark val="none"/>
        <c:minorTickMark val="none"/>
        <c:tickLblPos val="none"/>
        <c:crossAx val="105236352"/>
        <c:crosses val="autoZero"/>
        <c:auto val="1"/>
        <c:lblOffset val="100"/>
        <c:baseTimeUnit val="years"/>
      </c:dateAx>
      <c:valAx>
        <c:axId val="105236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23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713088"/>
        <c:axId val="106715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713088"/>
        <c:axId val="106715008"/>
      </c:lineChart>
      <c:dateAx>
        <c:axId val="106713088"/>
        <c:scaling>
          <c:orientation val="minMax"/>
        </c:scaling>
        <c:delete val="1"/>
        <c:axPos val="b"/>
        <c:numFmt formatCode="ge" sourceLinked="1"/>
        <c:majorTickMark val="none"/>
        <c:minorTickMark val="none"/>
        <c:tickLblPos val="none"/>
        <c:crossAx val="106715008"/>
        <c:crosses val="autoZero"/>
        <c:auto val="1"/>
        <c:lblOffset val="100"/>
        <c:baseTimeUnit val="years"/>
      </c:dateAx>
      <c:valAx>
        <c:axId val="106715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713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1647.94</c:v>
                </c:pt>
                <c:pt idx="1">
                  <c:v>1412.39</c:v>
                </c:pt>
                <c:pt idx="2">
                  <c:v>1519.79</c:v>
                </c:pt>
                <c:pt idx="3">
                  <c:v>1933.13</c:v>
                </c:pt>
                <c:pt idx="4">
                  <c:v>1770.72</c:v>
                </c:pt>
              </c:numCache>
            </c:numRef>
          </c:val>
        </c:ser>
        <c:dLbls>
          <c:showLegendKey val="0"/>
          <c:showVal val="0"/>
          <c:showCatName val="0"/>
          <c:showSerName val="0"/>
          <c:showPercent val="0"/>
          <c:showBubbleSize val="0"/>
        </c:dLbls>
        <c:gapWidth val="150"/>
        <c:axId val="106737024"/>
        <c:axId val="106739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1442.51</c:v>
                </c:pt>
                <c:pt idx="1">
                  <c:v>1496.15</c:v>
                </c:pt>
                <c:pt idx="2">
                  <c:v>1462.56</c:v>
                </c:pt>
                <c:pt idx="3">
                  <c:v>1486.62</c:v>
                </c:pt>
                <c:pt idx="4">
                  <c:v>1510.14</c:v>
                </c:pt>
              </c:numCache>
            </c:numRef>
          </c:val>
          <c:smooth val="0"/>
        </c:ser>
        <c:dLbls>
          <c:showLegendKey val="0"/>
          <c:showVal val="0"/>
          <c:showCatName val="0"/>
          <c:showSerName val="0"/>
          <c:showPercent val="0"/>
          <c:showBubbleSize val="0"/>
        </c:dLbls>
        <c:marker val="1"/>
        <c:smooth val="0"/>
        <c:axId val="106737024"/>
        <c:axId val="106739200"/>
      </c:lineChart>
      <c:dateAx>
        <c:axId val="106737024"/>
        <c:scaling>
          <c:orientation val="minMax"/>
        </c:scaling>
        <c:delete val="1"/>
        <c:axPos val="b"/>
        <c:numFmt formatCode="ge" sourceLinked="1"/>
        <c:majorTickMark val="none"/>
        <c:minorTickMark val="none"/>
        <c:tickLblPos val="none"/>
        <c:crossAx val="106739200"/>
        <c:crosses val="autoZero"/>
        <c:auto val="1"/>
        <c:lblOffset val="100"/>
        <c:baseTimeUnit val="years"/>
      </c:dateAx>
      <c:valAx>
        <c:axId val="106739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737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40.01</c:v>
                </c:pt>
                <c:pt idx="1">
                  <c:v>58.66</c:v>
                </c:pt>
                <c:pt idx="2">
                  <c:v>50.86</c:v>
                </c:pt>
                <c:pt idx="3">
                  <c:v>55.42</c:v>
                </c:pt>
                <c:pt idx="4">
                  <c:v>60.01</c:v>
                </c:pt>
              </c:numCache>
            </c:numRef>
          </c:val>
        </c:ser>
        <c:dLbls>
          <c:showLegendKey val="0"/>
          <c:showVal val="0"/>
          <c:showCatName val="0"/>
          <c:showSerName val="0"/>
          <c:showPercent val="0"/>
          <c:showBubbleSize val="0"/>
        </c:dLbls>
        <c:gapWidth val="150"/>
        <c:axId val="106748544"/>
        <c:axId val="106754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33.299999999999997</c:v>
                </c:pt>
                <c:pt idx="1">
                  <c:v>33.01</c:v>
                </c:pt>
                <c:pt idx="2">
                  <c:v>32.39</c:v>
                </c:pt>
                <c:pt idx="3">
                  <c:v>24.39</c:v>
                </c:pt>
                <c:pt idx="4">
                  <c:v>22.67</c:v>
                </c:pt>
              </c:numCache>
            </c:numRef>
          </c:val>
          <c:smooth val="0"/>
        </c:ser>
        <c:dLbls>
          <c:showLegendKey val="0"/>
          <c:showVal val="0"/>
          <c:showCatName val="0"/>
          <c:showSerName val="0"/>
          <c:showPercent val="0"/>
          <c:showBubbleSize val="0"/>
        </c:dLbls>
        <c:marker val="1"/>
        <c:smooth val="0"/>
        <c:axId val="106748544"/>
        <c:axId val="106754816"/>
      </c:lineChart>
      <c:dateAx>
        <c:axId val="106748544"/>
        <c:scaling>
          <c:orientation val="minMax"/>
        </c:scaling>
        <c:delete val="1"/>
        <c:axPos val="b"/>
        <c:numFmt formatCode="ge" sourceLinked="1"/>
        <c:majorTickMark val="none"/>
        <c:minorTickMark val="none"/>
        <c:tickLblPos val="none"/>
        <c:crossAx val="106754816"/>
        <c:crosses val="autoZero"/>
        <c:auto val="1"/>
        <c:lblOffset val="100"/>
        <c:baseTimeUnit val="years"/>
      </c:dateAx>
      <c:valAx>
        <c:axId val="106754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74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267.43</c:v>
                </c:pt>
                <c:pt idx="1">
                  <c:v>193.98</c:v>
                </c:pt>
                <c:pt idx="2">
                  <c:v>221.07</c:v>
                </c:pt>
                <c:pt idx="3">
                  <c:v>218.35</c:v>
                </c:pt>
                <c:pt idx="4">
                  <c:v>220.96</c:v>
                </c:pt>
              </c:numCache>
            </c:numRef>
          </c:val>
        </c:ser>
        <c:dLbls>
          <c:showLegendKey val="0"/>
          <c:showVal val="0"/>
          <c:showCatName val="0"/>
          <c:showSerName val="0"/>
          <c:showPercent val="0"/>
          <c:showBubbleSize val="0"/>
        </c:dLbls>
        <c:gapWidth val="150"/>
        <c:axId val="109508480"/>
        <c:axId val="109539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526.57000000000005</c:v>
                </c:pt>
                <c:pt idx="1">
                  <c:v>523.08000000000004</c:v>
                </c:pt>
                <c:pt idx="2">
                  <c:v>530.83000000000004</c:v>
                </c:pt>
                <c:pt idx="3">
                  <c:v>734.18</c:v>
                </c:pt>
                <c:pt idx="4">
                  <c:v>789.62</c:v>
                </c:pt>
              </c:numCache>
            </c:numRef>
          </c:val>
          <c:smooth val="0"/>
        </c:ser>
        <c:dLbls>
          <c:showLegendKey val="0"/>
          <c:showVal val="0"/>
          <c:showCatName val="0"/>
          <c:showSerName val="0"/>
          <c:showPercent val="0"/>
          <c:showBubbleSize val="0"/>
        </c:dLbls>
        <c:marker val="1"/>
        <c:smooth val="0"/>
        <c:axId val="109508480"/>
        <c:axId val="109539328"/>
      </c:lineChart>
      <c:dateAx>
        <c:axId val="109508480"/>
        <c:scaling>
          <c:orientation val="minMax"/>
        </c:scaling>
        <c:delete val="1"/>
        <c:axPos val="b"/>
        <c:numFmt formatCode="ge" sourceLinked="1"/>
        <c:majorTickMark val="none"/>
        <c:minorTickMark val="none"/>
        <c:tickLblPos val="none"/>
        <c:crossAx val="109539328"/>
        <c:crosses val="autoZero"/>
        <c:auto val="1"/>
        <c:lblOffset val="100"/>
        <c:baseTimeUnit val="years"/>
      </c:dateAx>
      <c:valAx>
        <c:axId val="10953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508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【75.51】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【1,242.90】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【57.58】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【524.69】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【33.35】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鹿角市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D4</v>
      </c>
      <c r="AA8" s="52"/>
      <c r="AB8" s="52"/>
      <c r="AC8" s="52"/>
      <c r="AD8" s="52"/>
      <c r="AE8" s="52"/>
      <c r="AF8" s="52"/>
      <c r="AG8" s="53"/>
      <c r="AH8" s="3"/>
      <c r="AI8" s="54">
        <f>データ!Q6</f>
        <v>32744</v>
      </c>
      <c r="AJ8" s="55"/>
      <c r="AK8" s="55"/>
      <c r="AL8" s="55"/>
      <c r="AM8" s="55"/>
      <c r="AN8" s="55"/>
      <c r="AO8" s="55"/>
      <c r="AP8" s="56"/>
      <c r="AQ8" s="46">
        <f>データ!R6</f>
        <v>707.52</v>
      </c>
      <c r="AR8" s="46"/>
      <c r="AS8" s="46"/>
      <c r="AT8" s="46"/>
      <c r="AU8" s="46"/>
      <c r="AV8" s="46"/>
      <c r="AW8" s="46"/>
      <c r="AX8" s="46"/>
      <c r="AY8" s="46">
        <f>データ!S6</f>
        <v>46.28</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1.65</v>
      </c>
      <c r="S10" s="46"/>
      <c r="T10" s="46"/>
      <c r="U10" s="46"/>
      <c r="V10" s="46"/>
      <c r="W10" s="46"/>
      <c r="X10" s="46"/>
      <c r="Y10" s="46"/>
      <c r="Z10" s="80">
        <f>データ!P6</f>
        <v>4240</v>
      </c>
      <c r="AA10" s="80"/>
      <c r="AB10" s="80"/>
      <c r="AC10" s="80"/>
      <c r="AD10" s="80"/>
      <c r="AE10" s="80"/>
      <c r="AF10" s="80"/>
      <c r="AG10" s="80"/>
      <c r="AH10" s="2"/>
      <c r="AI10" s="80">
        <f>データ!T6</f>
        <v>535</v>
      </c>
      <c r="AJ10" s="80"/>
      <c r="AK10" s="80"/>
      <c r="AL10" s="80"/>
      <c r="AM10" s="80"/>
      <c r="AN10" s="80"/>
      <c r="AO10" s="80"/>
      <c r="AP10" s="80"/>
      <c r="AQ10" s="46">
        <f>データ!U6</f>
        <v>1.25</v>
      </c>
      <c r="AR10" s="46"/>
      <c r="AS10" s="46"/>
      <c r="AT10" s="46"/>
      <c r="AU10" s="46"/>
      <c r="AV10" s="46"/>
      <c r="AW10" s="46"/>
      <c r="AX10" s="46"/>
      <c r="AY10" s="46">
        <f>データ!V6</f>
        <v>428</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105</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106</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107</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52094</v>
      </c>
      <c r="D6" s="31">
        <f t="shared" si="3"/>
        <v>47</v>
      </c>
      <c r="E6" s="31">
        <f t="shared" si="3"/>
        <v>1</v>
      </c>
      <c r="F6" s="31">
        <f t="shared" si="3"/>
        <v>0</v>
      </c>
      <c r="G6" s="31">
        <f t="shared" si="3"/>
        <v>0</v>
      </c>
      <c r="H6" s="31" t="str">
        <f t="shared" si="3"/>
        <v>秋田県　鹿角市</v>
      </c>
      <c r="I6" s="31" t="str">
        <f t="shared" si="3"/>
        <v>法非適用</v>
      </c>
      <c r="J6" s="31" t="str">
        <f t="shared" si="3"/>
        <v>水道事業</v>
      </c>
      <c r="K6" s="31" t="str">
        <f t="shared" si="3"/>
        <v>簡易水道事業</v>
      </c>
      <c r="L6" s="31" t="str">
        <f t="shared" si="3"/>
        <v>D4</v>
      </c>
      <c r="M6" s="32" t="str">
        <f t="shared" si="3"/>
        <v>-</v>
      </c>
      <c r="N6" s="32" t="str">
        <f t="shared" si="3"/>
        <v>該当数値なし</v>
      </c>
      <c r="O6" s="32">
        <f t="shared" si="3"/>
        <v>1.65</v>
      </c>
      <c r="P6" s="32">
        <f t="shared" si="3"/>
        <v>4240</v>
      </c>
      <c r="Q6" s="32">
        <f t="shared" si="3"/>
        <v>32744</v>
      </c>
      <c r="R6" s="32">
        <f t="shared" si="3"/>
        <v>707.52</v>
      </c>
      <c r="S6" s="32">
        <f t="shared" si="3"/>
        <v>46.28</v>
      </c>
      <c r="T6" s="32">
        <f t="shared" si="3"/>
        <v>535</v>
      </c>
      <c r="U6" s="32">
        <f t="shared" si="3"/>
        <v>1.25</v>
      </c>
      <c r="V6" s="32">
        <f t="shared" si="3"/>
        <v>428</v>
      </c>
      <c r="W6" s="33">
        <f>IF(W7="",NA(),W7)</f>
        <v>53.72</v>
      </c>
      <c r="X6" s="33">
        <f t="shared" ref="X6:AF6" si="4">IF(X7="",NA(),X7)</f>
        <v>82.92</v>
      </c>
      <c r="Y6" s="33">
        <f t="shared" si="4"/>
        <v>72.03</v>
      </c>
      <c r="Z6" s="33">
        <f t="shared" si="4"/>
        <v>71.94</v>
      </c>
      <c r="AA6" s="33">
        <f t="shared" si="4"/>
        <v>84.62</v>
      </c>
      <c r="AB6" s="33">
        <f t="shared" si="4"/>
        <v>68.61</v>
      </c>
      <c r="AC6" s="33">
        <f t="shared" si="4"/>
        <v>70.760000000000005</v>
      </c>
      <c r="AD6" s="33">
        <f t="shared" si="4"/>
        <v>71.66</v>
      </c>
      <c r="AE6" s="33">
        <f t="shared" si="4"/>
        <v>73.06</v>
      </c>
      <c r="AF6" s="33">
        <f t="shared" si="4"/>
        <v>72.03</v>
      </c>
      <c r="AG6" s="32" t="str">
        <f>IF(AG7="","",IF(AG7="-","【-】","【"&amp;SUBSTITUTE(TEXT(AG7,"#,##0.00"),"-","△")&amp;"】"))</f>
        <v>【75.51】</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1647.94</v>
      </c>
      <c r="BE6" s="33">
        <f t="shared" ref="BE6:BM6" si="7">IF(BE7="",NA(),BE7)</f>
        <v>1412.39</v>
      </c>
      <c r="BF6" s="33">
        <f t="shared" si="7"/>
        <v>1519.79</v>
      </c>
      <c r="BG6" s="33">
        <f t="shared" si="7"/>
        <v>1933.13</v>
      </c>
      <c r="BH6" s="33">
        <f t="shared" si="7"/>
        <v>1770.72</v>
      </c>
      <c r="BI6" s="33">
        <f t="shared" si="7"/>
        <v>1442.51</v>
      </c>
      <c r="BJ6" s="33">
        <f t="shared" si="7"/>
        <v>1496.15</v>
      </c>
      <c r="BK6" s="33">
        <f t="shared" si="7"/>
        <v>1462.56</v>
      </c>
      <c r="BL6" s="33">
        <f t="shared" si="7"/>
        <v>1486.62</v>
      </c>
      <c r="BM6" s="33">
        <f t="shared" si="7"/>
        <v>1510.14</v>
      </c>
      <c r="BN6" s="32" t="str">
        <f>IF(BN7="","",IF(BN7="-","【-】","【"&amp;SUBSTITUTE(TEXT(BN7,"#,##0.00"),"-","△")&amp;"】"))</f>
        <v>【1,242.90】</v>
      </c>
      <c r="BO6" s="33">
        <f>IF(BO7="",NA(),BO7)</f>
        <v>40.01</v>
      </c>
      <c r="BP6" s="33">
        <f t="shared" ref="BP6:BX6" si="8">IF(BP7="",NA(),BP7)</f>
        <v>58.66</v>
      </c>
      <c r="BQ6" s="33">
        <f t="shared" si="8"/>
        <v>50.86</v>
      </c>
      <c r="BR6" s="33">
        <f t="shared" si="8"/>
        <v>55.42</v>
      </c>
      <c r="BS6" s="33">
        <f t="shared" si="8"/>
        <v>60.01</v>
      </c>
      <c r="BT6" s="33">
        <f t="shared" si="8"/>
        <v>33.299999999999997</v>
      </c>
      <c r="BU6" s="33">
        <f t="shared" si="8"/>
        <v>33.01</v>
      </c>
      <c r="BV6" s="33">
        <f t="shared" si="8"/>
        <v>32.39</v>
      </c>
      <c r="BW6" s="33">
        <f t="shared" si="8"/>
        <v>24.39</v>
      </c>
      <c r="BX6" s="33">
        <f t="shared" si="8"/>
        <v>22.67</v>
      </c>
      <c r="BY6" s="32" t="str">
        <f>IF(BY7="","",IF(BY7="-","【-】","【"&amp;SUBSTITUTE(TEXT(BY7,"#,##0.00"),"-","△")&amp;"】"))</f>
        <v>【33.35】</v>
      </c>
      <c r="BZ6" s="33">
        <f>IF(BZ7="",NA(),BZ7)</f>
        <v>267.43</v>
      </c>
      <c r="CA6" s="33">
        <f t="shared" ref="CA6:CI6" si="9">IF(CA7="",NA(),CA7)</f>
        <v>193.98</v>
      </c>
      <c r="CB6" s="33">
        <f t="shared" si="9"/>
        <v>221.07</v>
      </c>
      <c r="CC6" s="33">
        <f t="shared" si="9"/>
        <v>218.35</v>
      </c>
      <c r="CD6" s="33">
        <f t="shared" si="9"/>
        <v>220.96</v>
      </c>
      <c r="CE6" s="33">
        <f t="shared" si="9"/>
        <v>526.57000000000005</v>
      </c>
      <c r="CF6" s="33">
        <f t="shared" si="9"/>
        <v>523.08000000000004</v>
      </c>
      <c r="CG6" s="33">
        <f t="shared" si="9"/>
        <v>530.83000000000004</v>
      </c>
      <c r="CH6" s="33">
        <f t="shared" si="9"/>
        <v>734.18</v>
      </c>
      <c r="CI6" s="33">
        <f t="shared" si="9"/>
        <v>789.62</v>
      </c>
      <c r="CJ6" s="32" t="str">
        <f>IF(CJ7="","",IF(CJ7="-","【-】","【"&amp;SUBSTITUTE(TEXT(CJ7,"#,##0.00"),"-","△")&amp;"】"))</f>
        <v>【524.69】</v>
      </c>
      <c r="CK6" s="33">
        <f>IF(CK7="",NA(),CK7)</f>
        <v>44.16</v>
      </c>
      <c r="CL6" s="33">
        <f t="shared" ref="CL6:CT6" si="10">IF(CL7="",NA(),CL7)</f>
        <v>42.7</v>
      </c>
      <c r="CM6" s="33">
        <f t="shared" si="10"/>
        <v>41.3</v>
      </c>
      <c r="CN6" s="33">
        <f t="shared" si="10"/>
        <v>44.55</v>
      </c>
      <c r="CO6" s="33">
        <f t="shared" si="10"/>
        <v>48.62</v>
      </c>
      <c r="CP6" s="33">
        <f t="shared" si="10"/>
        <v>50.66</v>
      </c>
      <c r="CQ6" s="33">
        <f t="shared" si="10"/>
        <v>51.11</v>
      </c>
      <c r="CR6" s="33">
        <f t="shared" si="10"/>
        <v>50.49</v>
      </c>
      <c r="CS6" s="33">
        <f t="shared" si="10"/>
        <v>48.36</v>
      </c>
      <c r="CT6" s="33">
        <f t="shared" si="10"/>
        <v>48.7</v>
      </c>
      <c r="CU6" s="32" t="str">
        <f>IF(CU7="","",IF(CU7="-","【-】","【"&amp;SUBSTITUTE(TEXT(CU7,"#,##0.00"),"-","△")&amp;"】"))</f>
        <v>【57.58】</v>
      </c>
      <c r="CV6" s="33">
        <f>IF(CV7="",NA(),CV7)</f>
        <v>74.53</v>
      </c>
      <c r="CW6" s="33">
        <f t="shared" ref="CW6:DE6" si="11">IF(CW7="",NA(),CW7)</f>
        <v>78.05</v>
      </c>
      <c r="CX6" s="33">
        <f t="shared" si="11"/>
        <v>68.28</v>
      </c>
      <c r="CY6" s="33">
        <f t="shared" si="11"/>
        <v>68.02</v>
      </c>
      <c r="CZ6" s="33">
        <f t="shared" si="11"/>
        <v>76.14</v>
      </c>
      <c r="DA6" s="33">
        <f t="shared" si="11"/>
        <v>74.13</v>
      </c>
      <c r="DB6" s="33">
        <f t="shared" si="11"/>
        <v>74.16</v>
      </c>
      <c r="DC6" s="33">
        <f t="shared" si="11"/>
        <v>74.209999999999994</v>
      </c>
      <c r="DD6" s="33">
        <f t="shared" si="11"/>
        <v>75.239999999999995</v>
      </c>
      <c r="DE6" s="33">
        <f t="shared" si="11"/>
        <v>74.959999999999994</v>
      </c>
      <c r="DF6" s="32" t="str">
        <f>IF(DF7="","",IF(DF7="-","【-】","【"&amp;SUBSTITUTE(TEXT(DF7,"#,##0.00"),"-","△")&amp;"】"))</f>
        <v>【75.27】</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3">
        <f t="shared" si="14"/>
        <v>0.65</v>
      </c>
      <c r="EH6" s="33">
        <f t="shared" si="14"/>
        <v>0.61</v>
      </c>
      <c r="EI6" s="33">
        <f t="shared" si="14"/>
        <v>0.37</v>
      </c>
      <c r="EJ6" s="33">
        <f t="shared" si="14"/>
        <v>0.7</v>
      </c>
      <c r="EK6" s="33">
        <f t="shared" si="14"/>
        <v>0.91</v>
      </c>
      <c r="EL6" s="33">
        <f t="shared" si="14"/>
        <v>1.26</v>
      </c>
      <c r="EM6" s="32" t="str">
        <f>IF(EM7="","",IF(EM7="-","【-】","【"&amp;SUBSTITUTE(TEXT(EM7,"#,##0.00"),"-","△")&amp;"】"))</f>
        <v>【0.71】</v>
      </c>
    </row>
    <row r="7" spans="1:143" s="34" customFormat="1">
      <c r="A7" s="26"/>
      <c r="B7" s="35">
        <v>2015</v>
      </c>
      <c r="C7" s="35">
        <v>52094</v>
      </c>
      <c r="D7" s="35">
        <v>47</v>
      </c>
      <c r="E7" s="35">
        <v>1</v>
      </c>
      <c r="F7" s="35">
        <v>0</v>
      </c>
      <c r="G7" s="35">
        <v>0</v>
      </c>
      <c r="H7" s="35" t="s">
        <v>93</v>
      </c>
      <c r="I7" s="35" t="s">
        <v>94</v>
      </c>
      <c r="J7" s="35" t="s">
        <v>95</v>
      </c>
      <c r="K7" s="35" t="s">
        <v>96</v>
      </c>
      <c r="L7" s="35" t="s">
        <v>97</v>
      </c>
      <c r="M7" s="36" t="s">
        <v>98</v>
      </c>
      <c r="N7" s="36" t="s">
        <v>99</v>
      </c>
      <c r="O7" s="36">
        <v>1.65</v>
      </c>
      <c r="P7" s="36">
        <v>4240</v>
      </c>
      <c r="Q7" s="36">
        <v>32744</v>
      </c>
      <c r="R7" s="36">
        <v>707.52</v>
      </c>
      <c r="S7" s="36">
        <v>46.28</v>
      </c>
      <c r="T7" s="36">
        <v>535</v>
      </c>
      <c r="U7" s="36">
        <v>1.25</v>
      </c>
      <c r="V7" s="36">
        <v>428</v>
      </c>
      <c r="W7" s="36">
        <v>53.72</v>
      </c>
      <c r="X7" s="36">
        <v>82.92</v>
      </c>
      <c r="Y7" s="36">
        <v>72.03</v>
      </c>
      <c r="Z7" s="36">
        <v>71.94</v>
      </c>
      <c r="AA7" s="36">
        <v>84.62</v>
      </c>
      <c r="AB7" s="36">
        <v>68.61</v>
      </c>
      <c r="AC7" s="36">
        <v>70.760000000000005</v>
      </c>
      <c r="AD7" s="36">
        <v>71.66</v>
      </c>
      <c r="AE7" s="36">
        <v>73.06</v>
      </c>
      <c r="AF7" s="36">
        <v>72.03</v>
      </c>
      <c r="AG7" s="36">
        <v>75.510000000000005</v>
      </c>
      <c r="AH7" s="36"/>
      <c r="AI7" s="36"/>
      <c r="AJ7" s="36"/>
      <c r="AK7" s="36"/>
      <c r="AL7" s="36"/>
      <c r="AM7" s="36"/>
      <c r="AN7" s="36"/>
      <c r="AO7" s="36"/>
      <c r="AP7" s="36"/>
      <c r="AQ7" s="36"/>
      <c r="AR7" s="36"/>
      <c r="AS7" s="36"/>
      <c r="AT7" s="36"/>
      <c r="AU7" s="36"/>
      <c r="AV7" s="36"/>
      <c r="AW7" s="36"/>
      <c r="AX7" s="36"/>
      <c r="AY7" s="36"/>
      <c r="AZ7" s="36"/>
      <c r="BA7" s="36"/>
      <c r="BB7" s="36"/>
      <c r="BC7" s="36"/>
      <c r="BD7" s="36">
        <v>1647.94</v>
      </c>
      <c r="BE7" s="36">
        <v>1412.39</v>
      </c>
      <c r="BF7" s="36">
        <v>1519.79</v>
      </c>
      <c r="BG7" s="36">
        <v>1933.13</v>
      </c>
      <c r="BH7" s="36">
        <v>1770.72</v>
      </c>
      <c r="BI7" s="36">
        <v>1442.51</v>
      </c>
      <c r="BJ7" s="36">
        <v>1496.15</v>
      </c>
      <c r="BK7" s="36">
        <v>1462.56</v>
      </c>
      <c r="BL7" s="36">
        <v>1486.62</v>
      </c>
      <c r="BM7" s="36">
        <v>1510.14</v>
      </c>
      <c r="BN7" s="36">
        <v>1242.9000000000001</v>
      </c>
      <c r="BO7" s="36">
        <v>40.01</v>
      </c>
      <c r="BP7" s="36">
        <v>58.66</v>
      </c>
      <c r="BQ7" s="36">
        <v>50.86</v>
      </c>
      <c r="BR7" s="36">
        <v>55.42</v>
      </c>
      <c r="BS7" s="36">
        <v>60.01</v>
      </c>
      <c r="BT7" s="36">
        <v>33.299999999999997</v>
      </c>
      <c r="BU7" s="36">
        <v>33.01</v>
      </c>
      <c r="BV7" s="36">
        <v>32.39</v>
      </c>
      <c r="BW7" s="36">
        <v>24.39</v>
      </c>
      <c r="BX7" s="36">
        <v>22.67</v>
      </c>
      <c r="BY7" s="36">
        <v>33.35</v>
      </c>
      <c r="BZ7" s="36">
        <v>267.43</v>
      </c>
      <c r="CA7" s="36">
        <v>193.98</v>
      </c>
      <c r="CB7" s="36">
        <v>221.07</v>
      </c>
      <c r="CC7" s="36">
        <v>218.35</v>
      </c>
      <c r="CD7" s="36">
        <v>220.96</v>
      </c>
      <c r="CE7" s="36">
        <v>526.57000000000005</v>
      </c>
      <c r="CF7" s="36">
        <v>523.08000000000004</v>
      </c>
      <c r="CG7" s="36">
        <v>530.83000000000004</v>
      </c>
      <c r="CH7" s="36">
        <v>734.18</v>
      </c>
      <c r="CI7" s="36">
        <v>789.62</v>
      </c>
      <c r="CJ7" s="36">
        <v>524.69000000000005</v>
      </c>
      <c r="CK7" s="36">
        <v>44.16</v>
      </c>
      <c r="CL7" s="36">
        <v>42.7</v>
      </c>
      <c r="CM7" s="36">
        <v>41.3</v>
      </c>
      <c r="CN7" s="36">
        <v>44.55</v>
      </c>
      <c r="CO7" s="36">
        <v>48.62</v>
      </c>
      <c r="CP7" s="36">
        <v>50.66</v>
      </c>
      <c r="CQ7" s="36">
        <v>51.11</v>
      </c>
      <c r="CR7" s="36">
        <v>50.49</v>
      </c>
      <c r="CS7" s="36">
        <v>48.36</v>
      </c>
      <c r="CT7" s="36">
        <v>48.7</v>
      </c>
      <c r="CU7" s="36">
        <v>57.58</v>
      </c>
      <c r="CV7" s="36">
        <v>74.53</v>
      </c>
      <c r="CW7" s="36">
        <v>78.05</v>
      </c>
      <c r="CX7" s="36">
        <v>68.28</v>
      </c>
      <c r="CY7" s="36">
        <v>68.02</v>
      </c>
      <c r="CZ7" s="36">
        <v>76.14</v>
      </c>
      <c r="DA7" s="36">
        <v>74.13</v>
      </c>
      <c r="DB7" s="36">
        <v>74.16</v>
      </c>
      <c r="DC7" s="36">
        <v>74.209999999999994</v>
      </c>
      <c r="DD7" s="36">
        <v>75.239999999999995</v>
      </c>
      <c r="DE7" s="36">
        <v>74.959999999999994</v>
      </c>
      <c r="DF7" s="36">
        <v>75.27</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0.65</v>
      </c>
      <c r="EH7" s="36">
        <v>0.61</v>
      </c>
      <c r="EI7" s="36">
        <v>0.37</v>
      </c>
      <c r="EJ7" s="36">
        <v>0.7</v>
      </c>
      <c r="EK7" s="36">
        <v>0.91</v>
      </c>
      <c r="EL7" s="36">
        <v>1.26</v>
      </c>
      <c r="EM7" s="36">
        <v>0.71</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hbis</cp:lastModifiedBy>
  <cp:lastPrinted>2017-02-03T02:03:43Z</cp:lastPrinted>
  <dcterms:created xsi:type="dcterms:W3CDTF">2016-12-02T02:15:47Z</dcterms:created>
  <dcterms:modified xsi:type="dcterms:W3CDTF">2017-02-06T04:18:33Z</dcterms:modified>
</cp:coreProperties>
</file>